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tz.EMOTRANS\Desktop\Files for Website\"/>
    </mc:Choice>
  </mc:AlternateContent>
  <xr:revisionPtr revIDLastSave="0" documentId="13_ncr:1_{FE04F7A0-ECB2-4B7F-853B-F0D000163E0F}" xr6:coauthVersionLast="43" xr6:coauthVersionMax="43" xr10:uidLastSave="{00000000-0000-0000-0000-000000000000}"/>
  <bookViews>
    <workbookView xWindow="-120" yWindow="-120" windowWidth="38640" windowHeight="15840" xr2:uid="{9FBF5CAB-2F5E-441D-B11D-91EA5D6CAB66}"/>
  </bookViews>
  <sheets>
    <sheet name="Sheet1 (2)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3" l="1"/>
  <c r="J25" i="3"/>
  <c r="K25" i="3" s="1"/>
  <c r="M24" i="3"/>
  <c r="J24" i="3"/>
  <c r="I24" i="3" s="1"/>
  <c r="D24" i="3"/>
  <c r="J23" i="3"/>
  <c r="I23" i="3" s="1"/>
  <c r="M22" i="3"/>
  <c r="L22" i="3" s="1"/>
  <c r="K22" i="3"/>
  <c r="I22" i="3"/>
  <c r="J21" i="3"/>
  <c r="K21" i="3" s="1"/>
  <c r="D21" i="3"/>
  <c r="K15" i="3"/>
  <c r="L15" i="3" s="1"/>
  <c r="H15" i="3"/>
  <c r="M14" i="3"/>
  <c r="J14" i="3" s="1"/>
  <c r="H14" i="3"/>
  <c r="L13" i="3"/>
  <c r="J13" i="3"/>
  <c r="K13" i="3" s="1"/>
  <c r="I13" i="3"/>
  <c r="H13" i="3"/>
  <c r="J12" i="3"/>
  <c r="M12" i="3" s="1"/>
  <c r="H12" i="3"/>
  <c r="I11" i="3"/>
  <c r="L11" i="3" s="1"/>
  <c r="H11" i="3"/>
  <c r="K24" i="3" l="1"/>
  <c r="M21" i="3"/>
  <c r="L21" i="3" s="1"/>
  <c r="I25" i="3"/>
  <c r="I12" i="3"/>
  <c r="L14" i="3"/>
  <c r="K12" i="3"/>
  <c r="I14" i="3"/>
  <c r="K14" i="3"/>
  <c r="M13" i="3"/>
  <c r="I15" i="3"/>
  <c r="J11" i="3"/>
  <c r="L12" i="3"/>
  <c r="L16" i="3" s="1"/>
  <c r="J15" i="3"/>
  <c r="M15" i="3" s="1"/>
  <c r="M23" i="3"/>
  <c r="L23" i="3" s="1"/>
  <c r="K11" i="3"/>
  <c r="L25" i="1"/>
  <c r="J25" i="1"/>
  <c r="K25" i="1" s="1"/>
  <c r="M24" i="1"/>
  <c r="J24" i="1" s="1"/>
  <c r="J23" i="1"/>
  <c r="I23" i="1" s="1"/>
  <c r="M22" i="1"/>
  <c r="L22" i="1" s="1"/>
  <c r="K22" i="1"/>
  <c r="I22" i="1"/>
  <c r="J21" i="1"/>
  <c r="M21" i="1" s="1"/>
  <c r="L21" i="1" s="1"/>
  <c r="D24" i="1"/>
  <c r="D21" i="1"/>
  <c r="K15" i="1"/>
  <c r="J15" i="1" s="1"/>
  <c r="M15" i="1" s="1"/>
  <c r="H15" i="1"/>
  <c r="M14" i="1"/>
  <c r="L14" i="1"/>
  <c r="J14" i="1"/>
  <c r="K14" i="1" s="1"/>
  <c r="I14" i="1"/>
  <c r="H14" i="1"/>
  <c r="L13" i="1"/>
  <c r="J13" i="1"/>
  <c r="M13" i="1" s="1"/>
  <c r="H13" i="1"/>
  <c r="J12" i="1"/>
  <c r="L12" i="1" s="1"/>
  <c r="H12" i="1"/>
  <c r="I11" i="1"/>
  <c r="L11" i="1" s="1"/>
  <c r="H11" i="1"/>
  <c r="I16" i="3" l="1"/>
  <c r="K16" i="3"/>
  <c r="M11" i="3"/>
  <c r="M16" i="3" s="1"/>
  <c r="J16" i="3"/>
  <c r="K11" i="1"/>
  <c r="J11" i="1"/>
  <c r="I13" i="1"/>
  <c r="M12" i="1"/>
  <c r="K24" i="1"/>
  <c r="I24" i="1"/>
  <c r="M23" i="1"/>
  <c r="L23" i="1" s="1"/>
  <c r="K21" i="1"/>
  <c r="I25" i="1"/>
  <c r="L15" i="1"/>
  <c r="L16" i="1" s="1"/>
  <c r="I12" i="1"/>
  <c r="K13" i="1"/>
  <c r="K12" i="1"/>
  <c r="I15" i="1"/>
  <c r="K16" i="1" l="1"/>
  <c r="J16" i="1"/>
  <c r="M11" i="1"/>
  <c r="M16" i="1" s="1"/>
  <c r="I16" i="1"/>
</calcChain>
</file>

<file path=xl/sharedStrings.xml><?xml version="1.0" encoding="utf-8"?>
<sst xmlns="http://schemas.openxmlformats.org/spreadsheetml/2006/main" count="66" uniqueCount="27">
  <si>
    <t>Volume Calculator</t>
  </si>
  <si>
    <t># of Boxes</t>
  </si>
  <si>
    <t>Actual Weight in Kg</t>
  </si>
  <si>
    <t>Length</t>
  </si>
  <si>
    <t>Width</t>
  </si>
  <si>
    <t>Height</t>
  </si>
  <si>
    <t>Chargable Weight in Kg</t>
  </si>
  <si>
    <t>Cubic Inches</t>
  </si>
  <si>
    <t>Cubic Feet</t>
  </si>
  <si>
    <t>Cubic Yards</t>
  </si>
  <si>
    <t>Cubic Centimeters</t>
  </si>
  <si>
    <t>Cubic Meters</t>
  </si>
  <si>
    <t>Select Unit:</t>
  </si>
  <si>
    <t>Inches</t>
  </si>
  <si>
    <t>Feet</t>
  </si>
  <si>
    <t>Centimeters</t>
  </si>
  <si>
    <t>Meters</t>
  </si>
  <si>
    <t>Yards</t>
  </si>
  <si>
    <t>Total Volume</t>
  </si>
  <si>
    <t>Weight Converter</t>
  </si>
  <si>
    <t>kg</t>
  </si>
  <si>
    <t>lb</t>
  </si>
  <si>
    <t>lb per kg</t>
  </si>
  <si>
    <t>kg per lb</t>
  </si>
  <si>
    <t>Volume Converter</t>
  </si>
  <si>
    <t>Cubic Centimeter</t>
  </si>
  <si>
    <t>www.american-emotrans.com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</si>
</sst>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/>
    <xf numFmtId="164" fontId="3" fillId="0" borderId="2" xfId="0" applyNumberFormat="1" applyFont="1" applyBorder="1"/>
    <xf numFmtId="164" fontId="3" fillId="0" borderId="2" xfId="0" applyNumberFormat="1" applyFont="1" applyBorder="1" applyAlignment="1">
      <alignment shrinkToFit="1"/>
    </xf>
    <xf numFmtId="0" fontId="2" fillId="0" borderId="2" xfId="0" applyFont="1" applyBorder="1"/>
    <xf numFmtId="164" fontId="1" fillId="2" borderId="4" xfId="0" applyNumberFormat="1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shrinkToFit="1"/>
      <protection locked="0"/>
    </xf>
    <xf numFmtId="164" fontId="1" fillId="2" borderId="5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64" fontId="4" fillId="3" borderId="2" xfId="0" applyNumberFormat="1" applyFont="1" applyFill="1" applyBorder="1" applyAlignment="1">
      <alignment shrinkToFit="1"/>
    </xf>
    <xf numFmtId="0" fontId="2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10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164" fontId="1" fillId="4" borderId="2" xfId="0" applyNumberFormat="1" applyFont="1" applyFill="1" applyBorder="1" applyProtection="1">
      <protection locked="0"/>
    </xf>
    <xf numFmtId="164" fontId="1" fillId="4" borderId="3" xfId="0" applyNumberFormat="1" applyFont="1" applyFill="1" applyBorder="1" applyAlignment="1" applyProtection="1">
      <alignment shrinkToFit="1"/>
      <protection locked="0"/>
    </xf>
    <xf numFmtId="0" fontId="1" fillId="5" borderId="3" xfId="0" applyFont="1" applyFill="1" applyBorder="1" applyAlignment="1">
      <alignment horizontal="right" wrapText="1"/>
    </xf>
    <xf numFmtId="2" fontId="3" fillId="6" borderId="2" xfId="0" applyNumberFormat="1" applyFont="1" applyFill="1" applyBorder="1" applyAlignment="1">
      <alignment shrinkToFit="1"/>
    </xf>
    <xf numFmtId="164" fontId="3" fillId="6" borderId="2" xfId="0" applyNumberFormat="1" applyFont="1" applyFill="1" applyBorder="1" applyProtection="1">
      <protection locked="0"/>
    </xf>
    <xf numFmtId="0" fontId="3" fillId="6" borderId="2" xfId="0" applyFont="1" applyFill="1" applyBorder="1" applyProtection="1">
      <protection locked="0"/>
    </xf>
    <xf numFmtId="0" fontId="5" fillId="0" borderId="0" xfId="1"/>
    <xf numFmtId="2" fontId="4" fillId="7" borderId="2" xfId="0" applyNumberFormat="1" applyFont="1" applyFill="1" applyBorder="1" applyAlignment="1">
      <alignment shrinkToFit="1"/>
    </xf>
    <xf numFmtId="0" fontId="0" fillId="8" borderId="0" xfId="0" applyFill="1"/>
    <xf numFmtId="0" fontId="2" fillId="8" borderId="0" xfId="0" applyFont="1" applyFill="1" applyAlignment="1">
      <alignment wrapText="1"/>
    </xf>
    <xf numFmtId="0" fontId="1" fillId="8" borderId="0" xfId="0" applyFont="1" applyFill="1"/>
    <xf numFmtId="0" fontId="1" fillId="8" borderId="1" xfId="0" applyFont="1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>
      <alignment horizontal="center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1" fillId="8" borderId="2" xfId="0" applyFont="1" applyFill="1" applyBorder="1"/>
    <xf numFmtId="164" fontId="3" fillId="8" borderId="2" xfId="0" applyNumberFormat="1" applyFont="1" applyFill="1" applyBorder="1"/>
    <xf numFmtId="0" fontId="2" fillId="8" borderId="2" xfId="0" applyFont="1" applyFill="1" applyBorder="1"/>
    <xf numFmtId="0" fontId="2" fillId="8" borderId="0" xfId="0" applyFont="1" applyFill="1"/>
    <xf numFmtId="0" fontId="3" fillId="8" borderId="0" xfId="0" applyFont="1" applyFill="1"/>
    <xf numFmtId="0" fontId="1" fillId="8" borderId="8" xfId="0" applyFont="1" applyFill="1" applyBorder="1" applyAlignment="1" applyProtection="1">
      <alignment horizontal="center" wrapText="1"/>
      <protection locked="0"/>
    </xf>
    <xf numFmtId="164" fontId="1" fillId="8" borderId="6" xfId="0" applyNumberFormat="1" applyFont="1" applyFill="1" applyBorder="1" applyProtection="1">
      <protection locked="0"/>
    </xf>
    <xf numFmtId="164" fontId="1" fillId="8" borderId="7" xfId="0" applyNumberFormat="1" applyFont="1" applyFill="1" applyBorder="1" applyAlignment="1" applyProtection="1">
      <alignment shrinkToFit="1"/>
      <protection locked="0"/>
    </xf>
    <xf numFmtId="164" fontId="1" fillId="8" borderId="7" xfId="0" applyNumberFormat="1" applyFont="1" applyFill="1" applyBorder="1" applyProtection="1">
      <protection locked="0"/>
    </xf>
    <xf numFmtId="0" fontId="6" fillId="8" borderId="0" xfId="1" applyFont="1" applyFill="1"/>
    <xf numFmtId="0" fontId="3" fillId="8" borderId="6" xfId="0" applyFont="1" applyFill="1" applyBorder="1"/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/>
    <xf numFmtId="0" fontId="3" fillId="8" borderId="10" xfId="0" applyFont="1" applyFill="1" applyBorder="1"/>
    <xf numFmtId="0" fontId="3" fillId="8" borderId="0" xfId="0" applyFont="1" applyFill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219076</xdr:colOff>
      <xdr:row>0</xdr:row>
      <xdr:rowOff>85725</xdr:rowOff>
    </xdr:from>
    <xdr:to>
      <xdr:col>8</xdr:col>
      <xdr:colOff>200026</xdr:colOff>
      <xdr:row>6</xdr:row>
      <xdr:rowOff>13543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DF4710-0688-4BDF-81C4-8AAAF3680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1" y="85725"/>
          <a:ext cx="2247900" cy="1070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190501</xdr:colOff>
      <xdr:row>0</xdr:row>
      <xdr:rowOff>85725</xdr:rowOff>
    </xdr:from>
    <xdr:to>
      <xdr:col>8</xdr:col>
      <xdr:colOff>171451</xdr:colOff>
      <xdr:row>6</xdr:row>
      <xdr:rowOff>13543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82359A-A701-4B90-96F8-BBA58B5C5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3726" y="85725"/>
          <a:ext cx="2247900" cy="107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erican-emotran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erican-emotra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426C-652E-4D34-8E33-6EF210668DE7}">
  <dimension ref="A7:M25"/>
  <sheetViews>
    <sheetView tabSelected="1" workbookViewId="0">
      <selection activeCell="R10" sqref="R10"/>
    </sheetView>
  </sheetViews>
  <sheetFormatPr defaultColWidth="9.85546875" defaultRowHeight="15" x14ac:dyDescent="0.25"/>
  <cols>
    <col min="1" max="1" width="15.28515625" style="34" bestFit="1" customWidth="1"/>
    <col min="2" max="2" width="11.42578125" style="34" bestFit="1" customWidth="1"/>
    <col min="3" max="3" width="8.85546875" style="34" bestFit="1" customWidth="1"/>
    <col min="4" max="4" width="8.5703125" style="34" bestFit="1" customWidth="1"/>
    <col min="5" max="5" width="6" style="34" bestFit="1" customWidth="1"/>
    <col min="6" max="6" width="5.85546875" style="34" bestFit="1" customWidth="1"/>
    <col min="7" max="7" width="6" style="34" bestFit="1" customWidth="1"/>
    <col min="8" max="8" width="16.140625" style="34" bestFit="1" customWidth="1"/>
    <col min="9" max="9" width="11" style="34" bestFit="1" customWidth="1"/>
    <col min="10" max="10" width="9" style="34" bestFit="1" customWidth="1"/>
    <col min="11" max="11" width="5.42578125" style="34" bestFit="1" customWidth="1"/>
    <col min="12" max="12" width="9.42578125" style="34" bestFit="1" customWidth="1"/>
    <col min="13" max="13" width="6.7109375" style="34" bestFit="1" customWidth="1"/>
    <col min="14" max="16384" width="9.85546875" style="34"/>
  </cols>
  <sheetData>
    <row r="7" spans="1:13" x14ac:dyDescent="0.25">
      <c r="F7" s="49" t="s">
        <v>26</v>
      </c>
    </row>
    <row r="9" spans="1:13" ht="26.25" x14ac:dyDescent="0.25">
      <c r="A9" s="35" t="s">
        <v>0</v>
      </c>
    </row>
    <row r="10" spans="1:13" s="36" customFormat="1" ht="38.25" x14ac:dyDescent="0.2">
      <c r="C10" s="37" t="s">
        <v>1</v>
      </c>
      <c r="D10" s="37" t="s">
        <v>2</v>
      </c>
      <c r="E10" s="38" t="s">
        <v>3</v>
      </c>
      <c r="F10" s="38" t="s">
        <v>4</v>
      </c>
      <c r="G10" s="38" t="s">
        <v>5</v>
      </c>
      <c r="H10" s="37" t="s">
        <v>6</v>
      </c>
      <c r="I10" s="37" t="s">
        <v>7</v>
      </c>
      <c r="J10" s="37" t="s">
        <v>8</v>
      </c>
      <c r="K10" s="37" t="s">
        <v>9</v>
      </c>
      <c r="L10" s="37" t="s">
        <v>10</v>
      </c>
      <c r="M10" s="39" t="s">
        <v>11</v>
      </c>
    </row>
    <row r="11" spans="1:13" s="36" customFormat="1" ht="12.75" x14ac:dyDescent="0.2">
      <c r="A11" s="36" t="s">
        <v>12</v>
      </c>
      <c r="B11" s="40" t="s">
        <v>13</v>
      </c>
      <c r="C11" s="26"/>
      <c r="D11" s="27"/>
      <c r="E11" s="28"/>
      <c r="F11" s="28"/>
      <c r="G11" s="28"/>
      <c r="H11" s="41" t="str">
        <f>IF(D11="", "need actual weight", IF(D11&gt;L11/6000,D11,L11/6000))</f>
        <v>need actual weight</v>
      </c>
      <c r="I11" s="8">
        <f>(IF(B11="Inches",(E11*F11*G11)*IF(C11=0,1,C11),IF(B11="Feet",(J11*1728),IF(B11="Yards",K11*46656,IF(B11="Centimeters",J11*1728,IF(B11="meters",J11*1728,0))))))</f>
        <v>0</v>
      </c>
      <c r="J11" s="8">
        <f>IF(B11="Inches", I11/1728, IF(B11="Feet", (E11*F11*G11)*IF(C11=0,1,C11), IF(B11="Yards", K11*27, IF(B11="centimeters", L11/28316.84, IF(B11="meters", M11/0.0283168466, 0)))))</f>
        <v>0</v>
      </c>
      <c r="K11" s="8">
        <f>IF(B11="inches", I11/46656, IF(B11="feet", J11/27, IF(B11="Yards", (E11*F11*G11)*IF(C11=0,1,C11), IF(B11="Centimeters", J11/27, IF(B11="meters",J11/27, 0)))))</f>
        <v>0</v>
      </c>
      <c r="L11" s="8">
        <f>IF(B11="inches", I11*16.387064, IF(B11="feet", J11*28316.84, IF(B11="yards", K11*764554.858, IF(B11="centimeters", (E11*F11*G11)*IF(C11=0,1,C11), IF(B11="meters", M11*1000000, 0)))))</f>
        <v>0</v>
      </c>
      <c r="M11" s="29">
        <f>IF(B11="meters",(E11*F11*G11)*IF(C11=0,1,C11), J11*0.0283168466)</f>
        <v>0</v>
      </c>
    </row>
    <row r="12" spans="1:13" s="36" customFormat="1" ht="12.75" x14ac:dyDescent="0.2">
      <c r="B12" s="40" t="s">
        <v>14</v>
      </c>
      <c r="C12" s="26"/>
      <c r="D12" s="27"/>
      <c r="E12" s="28"/>
      <c r="F12" s="28"/>
      <c r="G12" s="28"/>
      <c r="H12" s="41" t="str">
        <f>IF(D12="", "need actual weight", IF(D12&gt;L12/6000,D12,L12/6000))</f>
        <v>need actual weight</v>
      </c>
      <c r="I12" s="8">
        <f>(IF(B12="Inches",(E12*F12*G12)*IF(C12=0,1,C12),IF(B12="Feet",(J12*1728),IF(B12="Yards",K12*46656,IF(B12="Centimeters",J12*1728,IF(B12="meters",J12*1728,0))))))</f>
        <v>0</v>
      </c>
      <c r="J12" s="8">
        <f>IF(B12="Inches", I12/1728, IF(B12="Feet", (E12*F12*G12)*IF(C12=0,1,C12), IF(B12="Yards", K12*27, IF(B12="centimeters", L12/28316.84, IF(B12="meters", M12/0.0283168466, 0)))))</f>
        <v>0</v>
      </c>
      <c r="K12" s="8">
        <f>IF(B12="inches", I12/46656, IF(B12="feet", J12/27, IF(B12="Yards", (E12*F12*G12)*IF(C12=0,1,C12), IF(B12="Centimeters", J12/27, IF(B12="meters",J12/27, 0)))))</f>
        <v>0</v>
      </c>
      <c r="L12" s="8">
        <f>IF(B12="inches", I12*16.387064, IF(B12="feet", J12*28316.84, IF(B12="yards", K12*764554.858, IF(B12="centimeters", (E12*F12*G12)*IF(C12=0,1,C12), IF(B12="meters", M12*1000000, 0)))))</f>
        <v>0</v>
      </c>
      <c r="M12" s="29">
        <f>IF(B12="meters",(E12*F12*G12)*IF(C12=0,1,C12), J12*0.0283168466)</f>
        <v>0</v>
      </c>
    </row>
    <row r="13" spans="1:13" s="36" customFormat="1" ht="12.75" x14ac:dyDescent="0.2">
      <c r="B13" s="40" t="s">
        <v>15</v>
      </c>
      <c r="C13" s="26"/>
      <c r="D13" s="27"/>
      <c r="E13" s="28"/>
      <c r="F13" s="28"/>
      <c r="G13" s="28"/>
      <c r="H13" s="41" t="str">
        <f>IF(D13="", "need actual weight", IF(D13&gt;L13/6000,D13,L13/6000))</f>
        <v>need actual weight</v>
      </c>
      <c r="I13" s="8">
        <f>(IF(B13="Inches",(E13*F13*G13)*IF(C13=0,1,C13),IF(B13="Feet",(J13*1728),IF(B13="Yards",K13*46656,IF(B13="Centimeters",J13*1728,IF(B13="meters",J13*1728,0))))))</f>
        <v>0</v>
      </c>
      <c r="J13" s="8">
        <f>IF(B13="Inches", I13/1728, IF(B13="Feet", (E13*F13*G13)*IF(C13=0,1,C13), IF(B13="Yards", K13*27, IF(B13="centimeters", L13/28316.84, IF(B13="meters", M13/0.0283168466, 0)))))</f>
        <v>0</v>
      </c>
      <c r="K13" s="8">
        <f>IF(B13="inches", I13/46656, IF(B13="feet", J13/27, IF(B13="Yards", (E13*F13*G13)*IF(C13=0,1,C13), IF(B13="Centimeters", J13/27, IF(B13="meters",J13/27, 0)))))</f>
        <v>0</v>
      </c>
      <c r="L13" s="8">
        <f>IF(B13="inches", I13*16.387064, IF(B13="feet", J13*28316.84, IF(B13="yards", K13*764554.858, IF(B13="centimeters", (E13*F13*G13)*IF(C13=0,1,C13), IF(B13="meters", M13*1000000, 0)))))</f>
        <v>0</v>
      </c>
      <c r="M13" s="29">
        <f>IF(B13="meters",(E13*F13*G13)*IF(C13=0,1,C13), J13*0.0283168466)</f>
        <v>0</v>
      </c>
    </row>
    <row r="14" spans="1:13" s="36" customFormat="1" ht="12.75" x14ac:dyDescent="0.2">
      <c r="B14" s="40" t="s">
        <v>16</v>
      </c>
      <c r="C14" s="26"/>
      <c r="D14" s="27"/>
      <c r="E14" s="28"/>
      <c r="F14" s="28"/>
      <c r="G14" s="28"/>
      <c r="H14" s="41" t="str">
        <f>IF(D14="", "need actual weight", IF(D14&gt;L14/6000,D14,L14/6000))</f>
        <v>need actual weight</v>
      </c>
      <c r="I14" s="8">
        <f>(IF(B14="Inches",(E14*F14*G14)*IF(C14=0,1,C14),IF(B14="Feet",(J14*1728),IF(B14="Yards",K14*46656,IF(B14="Centimeters",J14*1728,IF(B14="meters",J14*1728,0))))))</f>
        <v>0</v>
      </c>
      <c r="J14" s="8">
        <f>IF(B14="Inches", I14/1728, IF(B14="Feet", (E14*F14*G14)*IF(C14=0,1,C14), IF(B14="Yards", K14*27, IF(B14="centimeters", L14/28316.84, IF(B14="meters", M14/0.0283168466, 0)))))</f>
        <v>0</v>
      </c>
      <c r="K14" s="8">
        <f>IF(B14="inches", I14/46656, IF(B14="feet", J14/27, IF(B14="Yards", (E14*F14*G14)*IF(C14=0,1,C14), IF(B14="Centimeters", J14/27, IF(B14="meters",J14/27, 0)))))</f>
        <v>0</v>
      </c>
      <c r="L14" s="8">
        <f>IF(B14="inches", I14*16.387064, IF(B14="feet", J14*28316.84, IF(B14="yards", K14*764554.858, IF(B14="centimeters", (E14*F14*G14)*IF(C14=0,1,C14), IF(B14="meters", M14*1000000, 0)))))</f>
        <v>0</v>
      </c>
      <c r="M14" s="29">
        <f>IF(B14="meters",(E14*F14*G14)*IF(C14=0,1,C14), J14*0.0283168466)</f>
        <v>0</v>
      </c>
    </row>
    <row r="15" spans="1:13" s="36" customFormat="1" ht="12.75" x14ac:dyDescent="0.2">
      <c r="B15" s="40" t="s">
        <v>17</v>
      </c>
      <c r="C15" s="26"/>
      <c r="D15" s="27"/>
      <c r="E15" s="28"/>
      <c r="F15" s="28"/>
      <c r="G15" s="28"/>
      <c r="H15" s="41" t="str">
        <f>IF(D15="", "need actual weight", IF(D15&gt;L15/6000,D15,L15/6000))</f>
        <v>need actual weight</v>
      </c>
      <c r="I15" s="8">
        <f>(IF(B15="Inches",(E15*F15*G15)*IF(C15=0,1,C15),IF(B15="Feet",(J15*1728),IF(B15="Yards",K15*46656,IF(B15="Centimeters",J15*1728,IF(B15="meters",J15*1728,0))))))</f>
        <v>0</v>
      </c>
      <c r="J15" s="8">
        <f>IF(B15="Inches", I15/1728, IF(B15="Feet", (E15*F15*G15)*IF(C15=0,1,C15), IF(B15="Yards", K15*27, IF(B15="centimeters", L15/28316.84, IF(B15="meters", M15/0.0283168466, 0)))))</f>
        <v>0</v>
      </c>
      <c r="K15" s="8">
        <f>IF(B15="inches", I15/46656, IF(B15="feet", J15/27, IF(B15="Yards", (E15*F15*G15)*IF(C15=0,1,C15), IF(B15="Centimeters", J15/27, IF(B15="meters",J15/27, 0)))))</f>
        <v>0</v>
      </c>
      <c r="L15" s="8">
        <f>IF(B15="inches", I15*16.387064, IF(B15="feet", J15*28316.84, IF(B15="yards", K15*764554.858, IF(B15="centimeters", (E15*F15*G15)*IF(C15=0,1,C15), IF(B15="meters", M15*1000000, 0)))))</f>
        <v>0</v>
      </c>
      <c r="M15" s="29">
        <f>IF(B15="meters",(E15*F15*G15)*IF(C15=0,1,C15), J15*0.0283168466)</f>
        <v>0</v>
      </c>
    </row>
    <row r="16" spans="1:13" s="36" customFormat="1" ht="12.75" x14ac:dyDescent="0.2">
      <c r="B16" s="42" t="s">
        <v>18</v>
      </c>
      <c r="C16" s="46"/>
      <c r="D16" s="47"/>
      <c r="E16" s="48"/>
      <c r="F16" s="48"/>
      <c r="G16" s="48"/>
      <c r="H16" s="45"/>
      <c r="I16" s="15">
        <f>SUM(I11:I15)</f>
        <v>0</v>
      </c>
      <c r="J16" s="15">
        <f>SUM(J11:J15)</f>
        <v>0</v>
      </c>
      <c r="K16" s="15">
        <f>SUM(K11:K15)</f>
        <v>0</v>
      </c>
      <c r="L16" s="15">
        <f>SUM(L11:L15)</f>
        <v>0</v>
      </c>
      <c r="M16" s="33">
        <f>SUM(M11:M15)</f>
        <v>0</v>
      </c>
    </row>
    <row r="19" spans="1:13" x14ac:dyDescent="0.25">
      <c r="A19" s="43" t="s">
        <v>19</v>
      </c>
      <c r="C19" s="36"/>
      <c r="D19" s="36"/>
      <c r="H19" s="43" t="s">
        <v>24</v>
      </c>
      <c r="J19" s="44"/>
      <c r="K19" s="44"/>
      <c r="L19" s="44"/>
      <c r="M19" s="44"/>
    </row>
    <row r="20" spans="1:13" ht="26.25" x14ac:dyDescent="0.25">
      <c r="B20" s="50"/>
      <c r="C20" s="51" t="s">
        <v>20</v>
      </c>
      <c r="D20" s="52" t="s">
        <v>21</v>
      </c>
      <c r="I20" s="3" t="s">
        <v>7</v>
      </c>
      <c r="J20" s="3" t="s">
        <v>8</v>
      </c>
      <c r="K20" s="3" t="s">
        <v>9</v>
      </c>
      <c r="L20" s="3" t="s">
        <v>25</v>
      </c>
      <c r="M20" s="3" t="s">
        <v>11</v>
      </c>
    </row>
    <row r="21" spans="1:13" x14ac:dyDescent="0.25">
      <c r="B21" s="53" t="s">
        <v>22</v>
      </c>
      <c r="C21" s="31"/>
      <c r="D21" s="41">
        <f>C21*2.204623</f>
        <v>0</v>
      </c>
      <c r="I21" s="30"/>
      <c r="J21" s="7">
        <f>I21/1728</f>
        <v>0</v>
      </c>
      <c r="K21" s="7">
        <f>J21/27</f>
        <v>0</v>
      </c>
      <c r="L21" s="7">
        <f>M21*1000000</f>
        <v>0</v>
      </c>
      <c r="M21" s="7">
        <f>J21*0.0283168466</f>
        <v>0</v>
      </c>
    </row>
    <row r="22" spans="1:13" x14ac:dyDescent="0.25">
      <c r="B22" s="53"/>
      <c r="C22" s="44"/>
      <c r="D22" s="54"/>
      <c r="I22" s="7">
        <f>J22*1728</f>
        <v>0</v>
      </c>
      <c r="J22" s="30"/>
      <c r="K22" s="7">
        <f>J22/27</f>
        <v>0</v>
      </c>
      <c r="L22" s="7">
        <f>M22*1000000</f>
        <v>0</v>
      </c>
      <c r="M22" s="7">
        <f>J22*0.028317</f>
        <v>0</v>
      </c>
    </row>
    <row r="23" spans="1:13" x14ac:dyDescent="0.25">
      <c r="B23" s="53"/>
      <c r="C23" s="55" t="s">
        <v>21</v>
      </c>
      <c r="D23" s="56" t="s">
        <v>20</v>
      </c>
      <c r="I23" s="7">
        <f>J23*1728</f>
        <v>0</v>
      </c>
      <c r="J23" s="7">
        <f>K23*27</f>
        <v>0</v>
      </c>
      <c r="K23" s="30"/>
      <c r="L23" s="7">
        <f>M23*1000000</f>
        <v>0</v>
      </c>
      <c r="M23" s="7">
        <f>J23*0.028317</f>
        <v>0</v>
      </c>
    </row>
    <row r="24" spans="1:13" x14ac:dyDescent="0.25">
      <c r="B24" s="57" t="s">
        <v>23</v>
      </c>
      <c r="C24" s="31"/>
      <c r="D24" s="41">
        <f>C24/2.204623</f>
        <v>0</v>
      </c>
      <c r="I24" s="7">
        <f>J24*1728</f>
        <v>0</v>
      </c>
      <c r="J24" s="7">
        <f>M24/0.0283168466</f>
        <v>0</v>
      </c>
      <c r="K24" s="7">
        <f>J24/27</f>
        <v>0</v>
      </c>
      <c r="L24" s="30"/>
      <c r="M24" s="7">
        <f>L24/1000000</f>
        <v>0</v>
      </c>
    </row>
    <row r="25" spans="1:13" x14ac:dyDescent="0.25">
      <c r="I25" s="7">
        <f>J25*1728</f>
        <v>0</v>
      </c>
      <c r="J25" s="7">
        <f>M25/0.0283168466</f>
        <v>0</v>
      </c>
      <c r="K25" s="7">
        <f>J25/27</f>
        <v>0</v>
      </c>
      <c r="L25" s="7">
        <f>M25*1000000</f>
        <v>0</v>
      </c>
      <c r="M25" s="30"/>
    </row>
  </sheetData>
  <protectedRanges>
    <protectedRange sqref="B11:B15" name="Range1"/>
  </protectedRanges>
  <dataValidations count="1">
    <dataValidation type="list" allowBlank="1" showInputMessage="1" showErrorMessage="1" sqref="B11:B15" xr:uid="{2C33D975-86CB-4FD0-8788-01537A381948}">
      <formula1>"Inches, Feet, Yards, Centimeters, Meters"</formula1>
    </dataValidation>
  </dataValidations>
  <hyperlinks>
    <hyperlink ref="F7" r:id="rId1" xr:uid="{168FE494-2DFE-447E-8653-55259E95AA10}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7D78-7C06-40BD-9D34-7E0E6E49659A}">
  <dimension ref="A8:M25"/>
  <sheetViews>
    <sheetView workbookViewId="0">
      <selection activeCell="B20" sqref="B20:M25"/>
    </sheetView>
  </sheetViews>
  <sheetFormatPr defaultColWidth="9.85546875" defaultRowHeight="15" x14ac:dyDescent="0.25"/>
  <cols>
    <col min="1" max="1" width="15.28515625" bestFit="1" customWidth="1"/>
    <col min="2" max="2" width="11.42578125" bestFit="1" customWidth="1"/>
    <col min="3" max="3" width="8.85546875" bestFit="1" customWidth="1"/>
    <col min="4" max="4" width="8.5703125" bestFit="1" customWidth="1"/>
    <col min="5" max="5" width="6" bestFit="1" customWidth="1"/>
    <col min="6" max="6" width="5.85546875" bestFit="1" customWidth="1"/>
    <col min="7" max="7" width="6" bestFit="1" customWidth="1"/>
    <col min="8" max="8" width="16.140625" bestFit="1" customWidth="1"/>
    <col min="9" max="9" width="11" bestFit="1" customWidth="1"/>
    <col min="10" max="10" width="9" bestFit="1" customWidth="1"/>
    <col min="11" max="11" width="5.42578125" bestFit="1" customWidth="1"/>
    <col min="12" max="12" width="9.42578125" bestFit="1" customWidth="1"/>
    <col min="13" max="13" width="6.7109375" bestFit="1" customWidth="1"/>
  </cols>
  <sheetData>
    <row r="8" spans="1:13" x14ac:dyDescent="0.25">
      <c r="F8" s="32" t="s">
        <v>26</v>
      </c>
    </row>
    <row r="9" spans="1:13" ht="26.25" x14ac:dyDescent="0.25">
      <c r="A9" s="2" t="s">
        <v>0</v>
      </c>
    </row>
    <row r="10" spans="1:13" s="1" customFormat="1" ht="38.25" x14ac:dyDescent="0.2">
      <c r="C10" s="3" t="s">
        <v>1</v>
      </c>
      <c r="D10" s="3" t="s">
        <v>2</v>
      </c>
      <c r="E10" s="4" t="s">
        <v>3</v>
      </c>
      <c r="F10" s="4" t="s">
        <v>4</v>
      </c>
      <c r="G10" s="4" t="s">
        <v>5</v>
      </c>
      <c r="H10" s="3" t="s">
        <v>6</v>
      </c>
      <c r="I10" s="3" t="s">
        <v>7</v>
      </c>
      <c r="J10" s="3" t="s">
        <v>8</v>
      </c>
      <c r="K10" s="3" t="s">
        <v>9</v>
      </c>
      <c r="L10" s="3" t="s">
        <v>10</v>
      </c>
      <c r="M10" s="5" t="s">
        <v>11</v>
      </c>
    </row>
    <row r="11" spans="1:13" s="1" customFormat="1" ht="12.75" x14ac:dyDescent="0.2">
      <c r="A11" s="1" t="s">
        <v>12</v>
      </c>
      <c r="B11" s="6" t="s">
        <v>13</v>
      </c>
      <c r="C11" s="26"/>
      <c r="D11" s="27"/>
      <c r="E11" s="28"/>
      <c r="F11" s="28"/>
      <c r="G11" s="28"/>
      <c r="H11" s="7" t="str">
        <f>IF(D11="", "need actual weight", IF(D11&gt;L11/6000,D11,L11/6000))</f>
        <v>need actual weight</v>
      </c>
      <c r="I11" s="8">
        <f>(IF(B11="Inches",(E11*F11*G11)*IF(C11=0,1,C11),IF(B11="Feet",(J11*1728),IF(B11="Yards",K11*46656,IF(B11="Centimeters",J11*1728,IF(B11="meters",J11*1728,0))))))</f>
        <v>0</v>
      </c>
      <c r="J11" s="8">
        <f>IF(B11="Inches", I11/1728, IF(B11="Feet", (E11*F11*G11)*IF(C11=0,1,C11), IF(B11="Yards", K11*27, IF(B11="centimeters", L11/28316.84, IF(B11="meters", M11/0.0283168466, 0)))))</f>
        <v>0</v>
      </c>
      <c r="K11" s="8">
        <f>IF(B11="inches", I11/46656, IF(B11="feet", J11/27, IF(B11="Yards", (E11*F11*G11)*IF(C11=0,1,C11), IF(B11="Centimeters", J11/27, IF(B11="meters",J11/27, 0)))))</f>
        <v>0</v>
      </c>
      <c r="L11" s="8">
        <f>IF(B11="inches", I11*16.387064, IF(B11="feet", J11*28316.84, IF(B11="yards", K11*764554.858, IF(B11="centimeters", (E11*F11*G11)*IF(C11=0,1,C11), IF(B11="meters", M11*1000000, 0)))))</f>
        <v>0</v>
      </c>
      <c r="M11" s="29">
        <f>IF(B11="meters",(E11*F11*G11)*IF(C11=0,1,C11), J11*0.0283168466)</f>
        <v>0</v>
      </c>
    </row>
    <row r="12" spans="1:13" s="1" customFormat="1" ht="12.75" x14ac:dyDescent="0.2">
      <c r="B12" s="6" t="s">
        <v>14</v>
      </c>
      <c r="C12" s="26"/>
      <c r="D12" s="27"/>
      <c r="E12" s="28"/>
      <c r="F12" s="28"/>
      <c r="G12" s="28"/>
      <c r="H12" s="7" t="str">
        <f>IF(D12="", "need actual weight", IF(D12&gt;L12/6000,D12,L12/6000))</f>
        <v>need actual weight</v>
      </c>
      <c r="I12" s="8">
        <f>(IF(B12="Inches",(E12*F12*G12)*IF(C12=0,1,C12),IF(B12="Feet",(J12*1728),IF(B12="Yards",K12*46656,IF(B12="Centimeters",J12*1728,IF(B12="meters",J12*1728,0))))))</f>
        <v>0</v>
      </c>
      <c r="J12" s="8">
        <f>IF(B12="Inches", I12/1728, IF(B12="Feet", (E12*F12*G12)*IF(C12=0,1,C12), IF(B12="Yards", K12*27, IF(B12="centimeters", L12/28316.84, IF(B12="meters", M12/0.0283168466, 0)))))</f>
        <v>0</v>
      </c>
      <c r="K12" s="8">
        <f>IF(B12="inches", I12/46656, IF(B12="feet", J12/27, IF(B12="Yards", (E12*F12*G12)*IF(C12=0,1,C12), IF(B12="Centimeters", J12/27, IF(B12="meters",J12/27, 0)))))</f>
        <v>0</v>
      </c>
      <c r="L12" s="8">
        <f>IF(B12="inches", I12*16.387064, IF(B12="feet", J12*28316.84, IF(B12="yards", K12*764554.858, IF(B12="centimeters", (E12*F12*G12)*IF(C12=0,1,C12), IF(B12="meters", M12*1000000, 0)))))</f>
        <v>0</v>
      </c>
      <c r="M12" s="29">
        <f>IF(B12="meters",(E12*F12*G12)*IF(C12=0,1,C12), J12*0.0283168466)</f>
        <v>0</v>
      </c>
    </row>
    <row r="13" spans="1:13" s="1" customFormat="1" ht="12.75" x14ac:dyDescent="0.2">
      <c r="B13" s="6" t="s">
        <v>15</v>
      </c>
      <c r="C13" s="26"/>
      <c r="D13" s="27"/>
      <c r="E13" s="28"/>
      <c r="F13" s="28"/>
      <c r="G13" s="28"/>
      <c r="H13" s="7" t="str">
        <f>IF(D13="", "need actual weight", IF(D13&gt;L13/6000,D13,L13/6000))</f>
        <v>need actual weight</v>
      </c>
      <c r="I13" s="8">
        <f>(IF(B13="Inches",(E13*F13*G13)*IF(C13=0,1,C13),IF(B13="Feet",(J13*1728),IF(B13="Yards",K13*46656,IF(B13="Centimeters",J13*1728,IF(B13="meters",J13*1728,0))))))</f>
        <v>0</v>
      </c>
      <c r="J13" s="8">
        <f>IF(B13="Inches", I13/1728, IF(B13="Feet", (E13*F13*G13)*IF(C13=0,1,C13), IF(B13="Yards", K13*27, IF(B13="centimeters", L13/28316.84, IF(B13="meters", M13/0.0283168466, 0)))))</f>
        <v>0</v>
      </c>
      <c r="K13" s="8">
        <f>IF(B13="inches", I13/46656, IF(B13="feet", J13/27, IF(B13="Yards", (E13*F13*G13)*IF(C13=0,1,C13), IF(B13="Centimeters", J13/27, IF(B13="meters",J13/27, 0)))))</f>
        <v>0</v>
      </c>
      <c r="L13" s="8">
        <f>IF(B13="inches", I13*16.387064, IF(B13="feet", J13*28316.84, IF(B13="yards", K13*764554.858, IF(B13="centimeters", (E13*F13*G13)*IF(C13=0,1,C13), IF(B13="meters", M13*1000000, 0)))))</f>
        <v>0</v>
      </c>
      <c r="M13" s="29">
        <f>IF(B13="meters",(E13*F13*G13)*IF(C13=0,1,C13), J13*0.0283168466)</f>
        <v>0</v>
      </c>
    </row>
    <row r="14" spans="1:13" s="1" customFormat="1" ht="12.75" x14ac:dyDescent="0.2">
      <c r="B14" s="6" t="s">
        <v>16</v>
      </c>
      <c r="C14" s="26"/>
      <c r="D14" s="27"/>
      <c r="E14" s="28"/>
      <c r="F14" s="28"/>
      <c r="G14" s="28"/>
      <c r="H14" s="7" t="str">
        <f>IF(D14="", "need actual weight", IF(D14&gt;L14/6000,D14,L14/6000))</f>
        <v>need actual weight</v>
      </c>
      <c r="I14" s="8">
        <f>(IF(B14="Inches",(E14*F14*G14)*IF(C14=0,1,C14),IF(B14="Feet",(J14*1728),IF(B14="Yards",K14*46656,IF(B14="Centimeters",J14*1728,IF(B14="meters",J14*1728,0))))))</f>
        <v>0</v>
      </c>
      <c r="J14" s="8">
        <f>IF(B14="Inches", I14/1728, IF(B14="Feet", (E14*F14*G14)*IF(C14=0,1,C14), IF(B14="Yards", K14*27, IF(B14="centimeters", L14/28316.84, IF(B14="meters", M14/0.0283168466, 0)))))</f>
        <v>0</v>
      </c>
      <c r="K14" s="8">
        <f>IF(B14="inches", I14/46656, IF(B14="feet", J14/27, IF(B14="Yards", (E14*F14*G14)*IF(C14=0,1,C14), IF(B14="Centimeters", J14/27, IF(B14="meters",J14/27, 0)))))</f>
        <v>0</v>
      </c>
      <c r="L14" s="8">
        <f>IF(B14="inches", I14*16.387064, IF(B14="feet", J14*28316.84, IF(B14="yards", K14*764554.858, IF(B14="centimeters", (E14*F14*G14)*IF(C14=0,1,C14), IF(B14="meters", M14*1000000, 0)))))</f>
        <v>0</v>
      </c>
      <c r="M14" s="29">
        <f>IF(B14="meters",(E14*F14*G14)*IF(C14=0,1,C14), J14*0.0283168466)</f>
        <v>0</v>
      </c>
    </row>
    <row r="15" spans="1:13" s="1" customFormat="1" ht="12.75" x14ac:dyDescent="0.2">
      <c r="B15" s="6" t="s">
        <v>17</v>
      </c>
      <c r="C15" s="26"/>
      <c r="D15" s="27"/>
      <c r="E15" s="28"/>
      <c r="F15" s="28"/>
      <c r="G15" s="28"/>
      <c r="H15" s="7" t="str">
        <f>IF(D15="", "need actual weight", IF(D15&gt;L15/6000,D15,L15/6000))</f>
        <v>need actual weight</v>
      </c>
      <c r="I15" s="8">
        <f>(IF(B15="Inches",(E15*F15*G15)*IF(C15=0,1,C15),IF(B15="Feet",(J15*1728),IF(B15="Yards",K15*46656,IF(B15="Centimeters",J15*1728,IF(B15="meters",J15*1728,0))))))</f>
        <v>0</v>
      </c>
      <c r="J15" s="8">
        <f>IF(B15="Inches", I15/1728, IF(B15="Feet", (E15*F15*G15)*IF(C15=0,1,C15), IF(B15="Yards", K15*27, IF(B15="centimeters", L15/28316.84, IF(B15="meters", M15/0.0283168466, 0)))))</f>
        <v>0</v>
      </c>
      <c r="K15" s="8">
        <f>IF(B15="inches", I15/46656, IF(B15="feet", J15/27, IF(B15="Yards", (E15*F15*G15)*IF(C15=0,1,C15), IF(B15="Centimeters", J15/27, IF(B15="meters",J15/27, 0)))))</f>
        <v>0</v>
      </c>
      <c r="L15" s="8">
        <f>IF(B15="inches", I15*16.387064, IF(B15="feet", J15*28316.84, IF(B15="yards", K15*764554.858, IF(B15="centimeters", (E15*F15*G15)*IF(C15=0,1,C15), IF(B15="meters", M15*1000000, 0)))))</f>
        <v>0</v>
      </c>
      <c r="M15" s="29">
        <f>IF(B15="meters",(E15*F15*G15)*IF(C15=0,1,C15), J15*0.0283168466)</f>
        <v>0</v>
      </c>
    </row>
    <row r="16" spans="1:13" s="1" customFormat="1" ht="12.75" x14ac:dyDescent="0.2">
      <c r="B16" s="9" t="s">
        <v>18</v>
      </c>
      <c r="C16" s="10"/>
      <c r="D16" s="11"/>
      <c r="E16" s="12"/>
      <c r="F16" s="12"/>
      <c r="G16" s="13"/>
      <c r="H16" s="14"/>
      <c r="I16" s="15">
        <f>SUM(I11:I15)</f>
        <v>0</v>
      </c>
      <c r="J16" s="15">
        <f>SUM(J11:J15)</f>
        <v>0</v>
      </c>
      <c r="K16" s="15">
        <f>SUM(K11:K15)</f>
        <v>0</v>
      </c>
      <c r="L16" s="15">
        <f>SUM(L11:L15)</f>
        <v>0</v>
      </c>
      <c r="M16" s="33">
        <f>SUM(M11:M15)</f>
        <v>0</v>
      </c>
    </row>
    <row r="19" spans="1:13" x14ac:dyDescent="0.25">
      <c r="A19" s="16" t="s">
        <v>19</v>
      </c>
      <c r="C19" s="1"/>
      <c r="D19" s="1"/>
      <c r="H19" s="16" t="s">
        <v>24</v>
      </c>
      <c r="J19" s="21"/>
      <c r="K19" s="21"/>
      <c r="L19" s="21"/>
      <c r="M19" s="21"/>
    </row>
    <row r="20" spans="1:13" ht="26.25" x14ac:dyDescent="0.25">
      <c r="B20" s="17"/>
      <c r="C20" s="18" t="s">
        <v>20</v>
      </c>
      <c r="D20" s="19" t="s">
        <v>21</v>
      </c>
      <c r="I20" s="3" t="s">
        <v>7</v>
      </c>
      <c r="J20" s="3" t="s">
        <v>8</v>
      </c>
      <c r="K20" s="3" t="s">
        <v>9</v>
      </c>
      <c r="L20" s="3" t="s">
        <v>25</v>
      </c>
      <c r="M20" s="3" t="s">
        <v>11</v>
      </c>
    </row>
    <row r="21" spans="1:13" x14ac:dyDescent="0.25">
      <c r="B21" s="20" t="s">
        <v>22</v>
      </c>
      <c r="C21" s="31"/>
      <c r="D21" s="7">
        <f>C21*2.204623</f>
        <v>0</v>
      </c>
      <c r="I21" s="30"/>
      <c r="J21" s="7">
        <f>I21/1728</f>
        <v>0</v>
      </c>
      <c r="K21" s="7">
        <f>J21/27</f>
        <v>0</v>
      </c>
      <c r="L21" s="7">
        <f>M21*1000000</f>
        <v>0</v>
      </c>
      <c r="M21" s="7">
        <f>J21*0.0283168466</f>
        <v>0</v>
      </c>
    </row>
    <row r="22" spans="1:13" x14ac:dyDescent="0.25">
      <c r="B22" s="20"/>
      <c r="C22" s="21"/>
      <c r="D22" s="22"/>
      <c r="I22" s="7">
        <f>J22*1728</f>
        <v>0</v>
      </c>
      <c r="J22" s="30"/>
      <c r="K22" s="7">
        <f>J22/27</f>
        <v>0</v>
      </c>
      <c r="L22" s="7">
        <f>M22*1000000</f>
        <v>0</v>
      </c>
      <c r="M22" s="7">
        <f>J22*0.028317</f>
        <v>0</v>
      </c>
    </row>
    <row r="23" spans="1:13" x14ac:dyDescent="0.25">
      <c r="B23" s="20"/>
      <c r="C23" s="23" t="s">
        <v>21</v>
      </c>
      <c r="D23" s="24" t="s">
        <v>20</v>
      </c>
      <c r="I23" s="7">
        <f>J23*1728</f>
        <v>0</v>
      </c>
      <c r="J23" s="7">
        <f>K23*27</f>
        <v>0</v>
      </c>
      <c r="K23" s="30"/>
      <c r="L23" s="7">
        <f>M23*1000000</f>
        <v>0</v>
      </c>
      <c r="M23" s="7">
        <f>J23*0.028317</f>
        <v>0</v>
      </c>
    </row>
    <row r="24" spans="1:13" x14ac:dyDescent="0.25">
      <c r="B24" s="25" t="s">
        <v>23</v>
      </c>
      <c r="C24" s="31"/>
      <c r="D24" s="7">
        <f>C24/2.204623</f>
        <v>0</v>
      </c>
      <c r="I24" s="7">
        <f>J24*1728</f>
        <v>0</v>
      </c>
      <c r="J24" s="7">
        <f>M24/0.0283168466</f>
        <v>0</v>
      </c>
      <c r="K24" s="7">
        <f>J24/27</f>
        <v>0</v>
      </c>
      <c r="L24" s="30"/>
      <c r="M24" s="7">
        <f>L24/1000000</f>
        <v>0</v>
      </c>
    </row>
    <row r="25" spans="1:13" x14ac:dyDescent="0.25">
      <c r="I25" s="7">
        <f>J25*1728</f>
        <v>0</v>
      </c>
      <c r="J25" s="7">
        <f>M25/0.0283168466</f>
        <v>0</v>
      </c>
      <c r="K25" s="7">
        <f>J25/27</f>
        <v>0</v>
      </c>
      <c r="L25" s="7">
        <f>M25*1000000</f>
        <v>0</v>
      </c>
      <c r="M25" s="30"/>
    </row>
  </sheetData>
  <protectedRanges>
    <protectedRange sqref="B11:B15" name="Range1"/>
  </protectedRanges>
  <dataValidations count="1">
    <dataValidation type="list" allowBlank="1" showInputMessage="1" showErrorMessage="1" sqref="B11:B15" xr:uid="{84C7488A-9D45-4588-9188-88B1B82141C3}">
      <formula1>"Inches, Feet, Yards, Centimeters, Meters"</formula1>
    </dataValidation>
  </dataValidations>
  <hyperlinks>
    <hyperlink ref="F8" r:id="rId1" xr:uid="{616DE669-EFD4-4DDA-88E8-1ED661F121D2}"/>
  </hyperlinks>
  <pageMargins left="0.7" right="0.7" top="0.75" bottom="0.75" header="0.3" footer="0.3"/>
  <pageSetup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6F31-3BE9-4A27-A819-89F3603DA4D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Betz</dc:creator>
  <cp:lastModifiedBy>Jessica Betz</cp:lastModifiedBy>
  <cp:lastPrinted>2019-06-10T20:01:47Z</cp:lastPrinted>
  <dcterms:created xsi:type="dcterms:W3CDTF">2019-06-10T19:55:41Z</dcterms:created>
  <dcterms:modified xsi:type="dcterms:W3CDTF">2019-06-11T15:37:35Z</dcterms:modified>
</cp:coreProperties>
</file>